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Конс Акч" sheetId="1" r:id="rId1"/>
    <sheet name="Пётр Щ" sheetId="2" r:id="rId2"/>
    <sheet name="Траты" sheetId="3" r:id="rId3"/>
  </sheets>
  <definedNames/>
  <calcPr fullCalcOnLoad="1"/>
</workbook>
</file>

<file path=xl/comments2.xml><?xml version="1.0" encoding="utf-8"?>
<comments xmlns="http://schemas.openxmlformats.org/spreadsheetml/2006/main">
  <authors>
    <author>П.Щёголев</author>
  </authors>
  <commentList>
    <comment ref="D20" authorId="0">
      <text>
        <r>
          <rPr>
            <b/>
            <sz val="8"/>
            <rFont val="Tahoma"/>
            <family val="0"/>
          </rPr>
          <t>П.Щёголев:</t>
        </r>
        <r>
          <rPr>
            <sz val="8"/>
            <rFont val="Tahoma"/>
            <family val="0"/>
          </rPr>
          <t xml:space="preserve">
Эдику восьмерина! встали в ночь</t>
        </r>
      </text>
    </comment>
  </commentList>
</comments>
</file>

<file path=xl/sharedStrings.xml><?xml version="1.0" encoding="utf-8"?>
<sst xmlns="http://schemas.openxmlformats.org/spreadsheetml/2006/main" count="119" uniqueCount="96">
  <si>
    <t>Дата</t>
  </si>
  <si>
    <t>19 августа</t>
  </si>
  <si>
    <t>20 августа</t>
  </si>
  <si>
    <t>21 августа</t>
  </si>
  <si>
    <t>22 августа</t>
  </si>
  <si>
    <t>23 августа</t>
  </si>
  <si>
    <t>24 августа</t>
  </si>
  <si>
    <t>25 августа</t>
  </si>
  <si>
    <t>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</si>
  <si>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</si>
  <si>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</si>
  <si>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</si>
  <si>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</si>
  <si>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</si>
  <si>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</si>
  <si>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2 сентября</t>
  </si>
  <si>
    <t>3 сентября</t>
  </si>
  <si>
    <t>4 сентября</t>
  </si>
  <si>
    <t>5 сентября</t>
  </si>
  <si>
    <t>Пробег, км</t>
  </si>
  <si>
    <t>Vср, км/ч</t>
  </si>
  <si>
    <t>Набор выс., м</t>
  </si>
  <si>
    <t>Сброс выс., м</t>
  </si>
  <si>
    <t>ИТОГО</t>
  </si>
  <si>
    <t>Ночевка на выс., м</t>
  </si>
  <si>
    <t>День</t>
  </si>
  <si>
    <t>ВелоПуть</t>
  </si>
  <si>
    <t>Итого на счетчике П.Щ., км</t>
  </si>
  <si>
    <t>за период, км</t>
  </si>
  <si>
    <t>Тольятти</t>
  </si>
  <si>
    <t>Жиг.Море</t>
  </si>
  <si>
    <t>днем</t>
  </si>
  <si>
    <t>1…3</t>
  </si>
  <si>
    <t>Дербент</t>
  </si>
  <si>
    <t>2 суток</t>
  </si>
  <si>
    <t>за Набранью</t>
  </si>
  <si>
    <t>день</t>
  </si>
  <si>
    <t>Quba (Губа)</t>
  </si>
  <si>
    <t>р.Карачай</t>
  </si>
  <si>
    <t>…</t>
  </si>
  <si>
    <t>Ереван</t>
  </si>
  <si>
    <t>а/п Курумоч</t>
  </si>
  <si>
    <t>ночь</t>
  </si>
  <si>
    <t>день (с 4 на 5 сент.)</t>
  </si>
  <si>
    <t>.17-19 авг.</t>
  </si>
  <si>
    <t>Старт дата</t>
  </si>
  <si>
    <t>Несистематизировано пока</t>
  </si>
  <si>
    <t>КОМАНДА</t>
  </si>
  <si>
    <t>пол</t>
  </si>
  <si>
    <t>6м + 1ж</t>
  </si>
  <si>
    <t>возраст</t>
  </si>
  <si>
    <t>1970-1980г.р.</t>
  </si>
  <si>
    <t>Занятость</t>
  </si>
  <si>
    <t>2 - на ВАЗе, 1 - рекл./полиграфия, 1 - вед.инж. в нефте-газ., 1 - не работает, 1 - типа не работает, 1 - Триал-Спорт</t>
  </si>
  <si>
    <t>р.Кура</t>
  </si>
  <si>
    <t>день(ч/з Тбилиси)</t>
  </si>
  <si>
    <t>кафе, Грузия</t>
  </si>
  <si>
    <t>в-н Спитакасар</t>
  </si>
  <si>
    <t>крылья</t>
  </si>
  <si>
    <t>Чехол на рюкзак / RainCover</t>
  </si>
  <si>
    <t>Спортмастер</t>
  </si>
  <si>
    <t>Exustar велотрусы</t>
  </si>
  <si>
    <t>Exustar велоногова</t>
  </si>
  <si>
    <t>K4Sport</t>
  </si>
  <si>
    <t>Билет ж/д Самара-Дербент</t>
  </si>
  <si>
    <t>Билет авиа Ереван-Дербент</t>
  </si>
  <si>
    <t>Велокомп Sigma 500</t>
  </si>
  <si>
    <t>Велокамера</t>
  </si>
  <si>
    <t>мелочи (еда, салф.,перч.)</t>
  </si>
  <si>
    <t>Цена</t>
  </si>
  <si>
    <t>Итого</t>
  </si>
  <si>
    <t>Giant велокурт., дл. рукав</t>
  </si>
  <si>
    <t>Rossinol велофутб., кор.рукав</t>
  </si>
  <si>
    <t>Велоимперия</t>
  </si>
  <si>
    <t>Велотрусы с лямками, XXL</t>
  </si>
  <si>
    <t xml:space="preserve">Джерси </t>
  </si>
  <si>
    <t>Триал</t>
  </si>
  <si>
    <t>Джерси дл.рукав</t>
  </si>
  <si>
    <t>Шлем</t>
  </si>
  <si>
    <t>Костян Акчурин - только ВИЛКА на 14 тр. потянула!</t>
  </si>
  <si>
    <t>Где</t>
  </si>
  <si>
    <t>Что</t>
  </si>
  <si>
    <t>До похода (июль.авг 2007), ЩПВ</t>
  </si>
  <si>
    <t>п-ов Шоржа</t>
  </si>
  <si>
    <t>Севан, юг</t>
  </si>
  <si>
    <t>Штормовка BASK, типа мембрана</t>
  </si>
  <si>
    <t>Штурм</t>
  </si>
  <si>
    <t>Просто цены //июль.авг 2007</t>
  </si>
  <si>
    <t>min</t>
  </si>
  <si>
    <t>max</t>
  </si>
  <si>
    <t>средн.</t>
  </si>
  <si>
    <t>велофутб., кор.рукав</t>
  </si>
  <si>
    <t>Second Hand</t>
  </si>
  <si>
    <t>Седло VeloPlush-3061</t>
  </si>
  <si>
    <r>
      <t xml:space="preserve">Велофонарь Elshad </t>
    </r>
    <r>
      <rPr>
        <sz val="8"/>
        <rFont val="Arial Cyr"/>
        <family val="0"/>
      </rPr>
      <t>Jy-808,</t>
    </r>
    <r>
      <rPr>
        <sz val="12"/>
        <rFont val="Arial Cyr"/>
        <family val="0"/>
      </rPr>
      <t xml:space="preserve"> 5 LED</t>
    </r>
  </si>
  <si>
    <t>Мото-Вело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</si>
</sst>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9"/>
      <name val="Arial Cyr"/>
      <family val="0"/>
    </font>
    <font>
      <sz val="12"/>
      <color indexed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/>
    </xf>
    <xf numFmtId="49" fontId="14" fillId="0" borderId="1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1" sqref="G11"/>
    </sheetView>
  </sheetViews>
  <sheetFormatPr defaultColWidth="9.00390625" defaultRowHeight="12.75"/>
  <cols>
    <col min="1" max="1" width="15.75390625" style="4" customWidth="1"/>
    <col min="2" max="2" width="11.25390625" style="4" customWidth="1"/>
    <col min="3" max="3" width="9.625" style="4" customWidth="1"/>
    <col min="4" max="4" width="14.875" style="4" customWidth="1"/>
    <col min="5" max="5" width="15.625" style="4" customWidth="1"/>
    <col min="6" max="6" width="13.875" style="4" customWidth="1"/>
    <col min="7" max="8" width="17.75390625" style="1" customWidth="1"/>
    <col min="9" max="16384" width="9.125" style="1" customWidth="1"/>
  </cols>
  <sheetData>
    <row r="1" spans="1:6" ht="31.5">
      <c r="A1" s="8" t="s">
        <v>0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24</v>
      </c>
    </row>
    <row r="2" spans="1:6" ht="15">
      <c r="A2" s="3" t="s">
        <v>1</v>
      </c>
      <c r="B2" s="34">
        <v>104</v>
      </c>
      <c r="C2" s="34">
        <v>18</v>
      </c>
      <c r="D2" s="34">
        <v>420</v>
      </c>
      <c r="E2" s="34">
        <v>-420</v>
      </c>
      <c r="F2" s="34">
        <v>0</v>
      </c>
    </row>
    <row r="3" spans="1:6" ht="15">
      <c r="A3" s="3" t="s">
        <v>2</v>
      </c>
      <c r="B3" s="34">
        <v>76</v>
      </c>
      <c r="C3" s="34">
        <v>18</v>
      </c>
      <c r="D3" s="34">
        <v>678</v>
      </c>
      <c r="E3" s="34">
        <v>-213</v>
      </c>
      <c r="F3" s="34">
        <v>480</v>
      </c>
    </row>
    <row r="4" spans="1:6" ht="15">
      <c r="A4" s="3" t="s">
        <v>3</v>
      </c>
      <c r="B4" s="34">
        <v>37</v>
      </c>
      <c r="C4" s="34">
        <v>6</v>
      </c>
      <c r="D4" s="34">
        <v>1733</v>
      </c>
      <c r="E4" s="34">
        <v>-690</v>
      </c>
      <c r="F4" s="34">
        <v>1516</v>
      </c>
    </row>
    <row r="5" spans="1:6" ht="15">
      <c r="A5" s="3" t="s">
        <v>4</v>
      </c>
      <c r="B5" s="34">
        <v>13</v>
      </c>
      <c r="C5" s="34">
        <v>6</v>
      </c>
      <c r="D5" s="34">
        <v>473</v>
      </c>
      <c r="E5" s="34">
        <v>-46</v>
      </c>
      <c r="F5" s="34">
        <v>1937</v>
      </c>
    </row>
    <row r="6" spans="1:6" ht="15">
      <c r="A6" s="3" t="s">
        <v>5</v>
      </c>
      <c r="B6" s="34">
        <v>15</v>
      </c>
      <c r="C6" s="34">
        <v>2</v>
      </c>
      <c r="D6" s="34">
        <v>1365</v>
      </c>
      <c r="E6" s="34">
        <v>-1053</v>
      </c>
      <c r="F6" s="34">
        <v>2243</v>
      </c>
    </row>
    <row r="7" spans="1:6" ht="15">
      <c r="A7" s="3" t="s">
        <v>6</v>
      </c>
      <c r="B7" s="34">
        <v>43</v>
      </c>
      <c r="C7" s="34">
        <v>11</v>
      </c>
      <c r="D7" s="34">
        <v>360</v>
      </c>
      <c r="E7" s="34">
        <v>-1880</v>
      </c>
      <c r="F7" s="34">
        <v>770</v>
      </c>
    </row>
    <row r="8" spans="1:6" ht="15">
      <c r="A8" s="3" t="s">
        <v>7</v>
      </c>
      <c r="B8" s="34">
        <v>94</v>
      </c>
      <c r="C8" s="34">
        <v>17</v>
      </c>
      <c r="D8" s="34">
        <v>729</v>
      </c>
      <c r="E8" s="34">
        <v>-1093</v>
      </c>
      <c r="F8" s="34">
        <v>374</v>
      </c>
    </row>
    <row r="9" spans="1:6" ht="15">
      <c r="A9" s="3" t="s">
        <v>8</v>
      </c>
      <c r="B9" s="34">
        <v>120</v>
      </c>
      <c r="C9" s="34">
        <v>16</v>
      </c>
      <c r="D9" s="34">
        <v>595</v>
      </c>
      <c r="E9" s="34">
        <v>-731</v>
      </c>
      <c r="F9" s="34">
        <v>253</v>
      </c>
    </row>
    <row r="10" spans="1:6" ht="15">
      <c r="A10" s="3" t="s">
        <v>9</v>
      </c>
      <c r="B10" s="34">
        <v>85</v>
      </c>
      <c r="C10" s="34">
        <v>19</v>
      </c>
      <c r="D10" s="34">
        <v>451</v>
      </c>
      <c r="E10" s="34">
        <v>-335</v>
      </c>
      <c r="F10" s="34">
        <v>380</v>
      </c>
    </row>
    <row r="11" spans="1:6" ht="15">
      <c r="A11" s="3" t="s">
        <v>10</v>
      </c>
      <c r="B11" s="34">
        <v>161</v>
      </c>
      <c r="C11" s="34">
        <v>18</v>
      </c>
      <c r="D11" s="34">
        <v>776</v>
      </c>
      <c r="E11" s="34">
        <v>-685</v>
      </c>
      <c r="F11" s="34">
        <v>470</v>
      </c>
    </row>
    <row r="12" spans="1:6" ht="15">
      <c r="A12" s="3" t="s">
        <v>11</v>
      </c>
      <c r="B12" s="34">
        <v>45</v>
      </c>
      <c r="C12" s="34">
        <v>14</v>
      </c>
      <c r="D12" s="34">
        <v>509</v>
      </c>
      <c r="E12" s="34">
        <v>-346</v>
      </c>
      <c r="F12" s="34">
        <v>617</v>
      </c>
    </row>
    <row r="13" spans="1:6" ht="15">
      <c r="A13" s="3" t="s">
        <v>12</v>
      </c>
      <c r="B13" s="34">
        <v>94</v>
      </c>
      <c r="C13" s="34">
        <v>18</v>
      </c>
      <c r="D13" s="34">
        <v>805</v>
      </c>
      <c r="E13" s="34">
        <v>-397</v>
      </c>
      <c r="F13" s="34">
        <v>1025</v>
      </c>
    </row>
    <row r="14" spans="1:6" ht="15">
      <c r="A14" s="3" t="s">
        <v>13</v>
      </c>
      <c r="B14" s="34">
        <v>104</v>
      </c>
      <c r="C14" s="34">
        <v>14</v>
      </c>
      <c r="D14" s="34">
        <v>1880</v>
      </c>
      <c r="E14" s="34">
        <v>-1592</v>
      </c>
      <c r="F14" s="34">
        <v>1301</v>
      </c>
    </row>
    <row r="15" spans="1:6" ht="15">
      <c r="A15" s="3" t="s">
        <v>14</v>
      </c>
      <c r="B15" s="34">
        <v>75</v>
      </c>
      <c r="C15" s="34">
        <v>11</v>
      </c>
      <c r="D15" s="34">
        <v>1428</v>
      </c>
      <c r="E15" s="34">
        <v>-884</v>
      </c>
      <c r="F15" s="34">
        <v>1898</v>
      </c>
    </row>
    <row r="16" spans="1:6" ht="15">
      <c r="A16" s="3" t="s">
        <v>15</v>
      </c>
      <c r="B16" s="34">
        <v>120</v>
      </c>
      <c r="C16" s="34">
        <v>20</v>
      </c>
      <c r="D16" s="34">
        <v>312</v>
      </c>
      <c r="E16" s="34">
        <v>-307</v>
      </c>
      <c r="F16" s="34">
        <v>1908</v>
      </c>
    </row>
    <row r="17" spans="1:6" ht="15">
      <c r="A17" s="3" t="s">
        <v>16</v>
      </c>
      <c r="B17" s="34">
        <v>43</v>
      </c>
      <c r="C17" s="34">
        <v>8</v>
      </c>
      <c r="D17" s="34">
        <v>1132</v>
      </c>
      <c r="E17" s="34">
        <v>-71</v>
      </c>
      <c r="F17" s="34">
        <v>2967</v>
      </c>
    </row>
    <row r="18" spans="1:6" ht="15">
      <c r="A18" s="3" t="s">
        <v>17</v>
      </c>
      <c r="B18" s="34">
        <v>90</v>
      </c>
      <c r="C18" s="34">
        <v>13</v>
      </c>
      <c r="D18" s="34">
        <v>929</v>
      </c>
      <c r="E18" s="34">
        <v>-2809</v>
      </c>
      <c r="F18" s="34">
        <v>1099</v>
      </c>
    </row>
    <row r="19" spans="1:6" ht="15">
      <c r="A19" s="3" t="s">
        <v>18</v>
      </c>
      <c r="B19" s="34">
        <v>32</v>
      </c>
      <c r="C19" s="34">
        <v>21</v>
      </c>
      <c r="D19" s="34">
        <v>127</v>
      </c>
      <c r="E19" s="34">
        <v>997</v>
      </c>
      <c r="F19" s="6"/>
    </row>
    <row r="20" spans="1:6" s="2" customFormat="1" ht="15.75">
      <c r="A20" s="5" t="s">
        <v>23</v>
      </c>
      <c r="B20" s="35">
        <f>SUM(B2:B19)</f>
        <v>1351</v>
      </c>
      <c r="C20" s="5"/>
      <c r="D20" s="7">
        <f>SUM(D2:D19)</f>
        <v>14702</v>
      </c>
      <c r="E20" s="5"/>
      <c r="F20" s="5"/>
    </row>
    <row r="22" spans="1:2" ht="15.75">
      <c r="A22" s="4" t="s">
        <v>88</v>
      </c>
      <c r="B22" s="33">
        <f>MIN(B2:B19)</f>
        <v>13</v>
      </c>
    </row>
    <row r="23" spans="1:2" ht="15.75">
      <c r="A23" s="4" t="s">
        <v>89</v>
      </c>
      <c r="B23" s="33">
        <f>MAX(B2:B19)</f>
        <v>161</v>
      </c>
    </row>
    <row r="24" spans="1:2" ht="15.75">
      <c r="A24" s="4" t="s">
        <v>90</v>
      </c>
      <c r="B24" s="33">
        <f>AVERAGE(B2:B19)</f>
        <v>75.05555555555556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3">
      <selection activeCell="C27" sqref="C27"/>
    </sheetView>
  </sheetViews>
  <sheetFormatPr defaultColWidth="9.00390625" defaultRowHeight="12.75"/>
  <cols>
    <col min="1" max="1" width="6.75390625" style="0" customWidth="1"/>
    <col min="2" max="2" width="8.75390625" style="0" customWidth="1"/>
    <col min="3" max="3" width="13.375" style="0" customWidth="1"/>
    <col min="4" max="4" width="16.125" style="0" customWidth="1"/>
    <col min="5" max="5" width="8.75390625" style="0" customWidth="1"/>
    <col min="6" max="6" width="13.625" style="0" customWidth="1"/>
  </cols>
  <sheetData>
    <row r="1" spans="1:8" ht="43.5" customHeight="1">
      <c r="A1" s="14" t="s">
        <v>25</v>
      </c>
      <c r="B1" s="15" t="s">
        <v>45</v>
      </c>
      <c r="C1" s="14"/>
      <c r="D1" s="13" t="s">
        <v>26</v>
      </c>
      <c r="E1" s="14"/>
      <c r="F1" s="11" t="s">
        <v>27</v>
      </c>
      <c r="G1" s="16" t="s">
        <v>28</v>
      </c>
      <c r="H1" s="12"/>
    </row>
    <row r="2" spans="1:7" ht="14.25">
      <c r="A2" s="17">
        <v>1</v>
      </c>
      <c r="B2" s="18">
        <v>39311</v>
      </c>
      <c r="C2" s="9" t="s">
        <v>29</v>
      </c>
      <c r="D2" s="20" t="s">
        <v>30</v>
      </c>
      <c r="E2" s="17" t="s">
        <v>31</v>
      </c>
      <c r="F2" s="23">
        <v>28.32</v>
      </c>
      <c r="G2" s="17">
        <f>F2</f>
        <v>28.32</v>
      </c>
    </row>
    <row r="3" spans="1:7" ht="14.25">
      <c r="A3" s="17" t="s">
        <v>32</v>
      </c>
      <c r="B3" s="17" t="s">
        <v>44</v>
      </c>
      <c r="C3" s="17" t="str">
        <f aca="true" t="shared" si="0" ref="C3:C8">D2</f>
        <v>Жиг.Море</v>
      </c>
      <c r="D3" s="20" t="s">
        <v>33</v>
      </c>
      <c r="E3" s="17" t="s">
        <v>34</v>
      </c>
      <c r="F3" s="23"/>
      <c r="G3" s="17"/>
    </row>
    <row r="4" spans="1:7" ht="14.25">
      <c r="A4" s="17">
        <v>4</v>
      </c>
      <c r="B4" s="18">
        <v>39313</v>
      </c>
      <c r="C4" s="17" t="str">
        <f t="shared" si="0"/>
        <v>Дербент</v>
      </c>
      <c r="D4" s="20" t="s">
        <v>35</v>
      </c>
      <c r="E4" s="17" t="s">
        <v>36</v>
      </c>
      <c r="F4" s="23">
        <v>152.55</v>
      </c>
      <c r="G4" s="17"/>
    </row>
    <row r="5" spans="1:7" ht="14.25">
      <c r="A5" s="17">
        <v>5</v>
      </c>
      <c r="B5" s="18">
        <v>39314</v>
      </c>
      <c r="C5" s="17" t="str">
        <f t="shared" si="0"/>
        <v>за Набранью</v>
      </c>
      <c r="D5" s="20" t="s">
        <v>37</v>
      </c>
      <c r="E5" s="17" t="s">
        <v>36</v>
      </c>
      <c r="F5" s="23">
        <v>231.5</v>
      </c>
      <c r="G5" s="17">
        <f aca="true" t="shared" si="1" ref="G5:G13">F5-F4</f>
        <v>78.94999999999999</v>
      </c>
    </row>
    <row r="6" spans="1:7" ht="14.25">
      <c r="A6" s="17">
        <v>6</v>
      </c>
      <c r="B6" s="18">
        <v>39315</v>
      </c>
      <c r="C6" s="17" t="str">
        <f t="shared" si="0"/>
        <v>Quba (Губа)</v>
      </c>
      <c r="D6" s="20" t="s">
        <v>38</v>
      </c>
      <c r="E6" s="17" t="s">
        <v>36</v>
      </c>
      <c r="F6" s="23"/>
      <c r="G6" s="17"/>
    </row>
    <row r="7" spans="1:7" ht="14.25">
      <c r="A7" s="17">
        <v>7</v>
      </c>
      <c r="B7" s="18">
        <v>39316</v>
      </c>
      <c r="C7" s="17" t="str">
        <f t="shared" si="0"/>
        <v>р.Карачай</v>
      </c>
      <c r="D7" s="21" t="s">
        <v>39</v>
      </c>
      <c r="E7" s="17" t="s">
        <v>36</v>
      </c>
      <c r="F7" s="23">
        <v>298.12</v>
      </c>
      <c r="G7" s="17"/>
    </row>
    <row r="8" spans="1:8" ht="14.25">
      <c r="A8" s="17">
        <v>8</v>
      </c>
      <c r="B8" s="18">
        <v>39317</v>
      </c>
      <c r="C8" s="17" t="str">
        <f t="shared" si="0"/>
        <v>…</v>
      </c>
      <c r="D8" s="21"/>
      <c r="E8" s="17" t="s">
        <v>36</v>
      </c>
      <c r="F8" s="24"/>
      <c r="G8" s="17"/>
      <c r="H8">
        <v>293</v>
      </c>
    </row>
    <row r="9" spans="1:7" ht="12.75">
      <c r="A9" s="17">
        <v>9</v>
      </c>
      <c r="B9" s="18">
        <v>39318</v>
      </c>
      <c r="C9" s="17"/>
      <c r="D9" s="22"/>
      <c r="E9" s="17" t="s">
        <v>36</v>
      </c>
      <c r="F9" s="25">
        <v>343</v>
      </c>
      <c r="G9" s="17">
        <f t="shared" si="1"/>
        <v>343</v>
      </c>
    </row>
    <row r="10" spans="1:7" ht="12.75">
      <c r="A10" s="17">
        <v>10</v>
      </c>
      <c r="B10" s="18">
        <v>39319</v>
      </c>
      <c r="C10" s="17"/>
      <c r="D10" s="22"/>
      <c r="E10" s="17" t="s">
        <v>36</v>
      </c>
      <c r="F10" s="25"/>
      <c r="G10" s="17"/>
    </row>
    <row r="11" spans="1:7" ht="12.75">
      <c r="A11" s="17">
        <v>11</v>
      </c>
      <c r="B11" s="18">
        <v>39320</v>
      </c>
      <c r="C11" s="17"/>
      <c r="D11" s="22"/>
      <c r="E11" s="17" t="s">
        <v>36</v>
      </c>
      <c r="F11" s="25"/>
      <c r="G11" s="17">
        <f t="shared" si="1"/>
        <v>0</v>
      </c>
    </row>
    <row r="12" spans="1:7" ht="12.75">
      <c r="A12" s="17">
        <v>12</v>
      </c>
      <c r="B12" s="18">
        <v>39321</v>
      </c>
      <c r="C12" s="17"/>
      <c r="D12" s="22"/>
      <c r="E12" s="17" t="s">
        <v>36</v>
      </c>
      <c r="F12" s="25"/>
      <c r="G12" s="17">
        <f t="shared" si="1"/>
        <v>0</v>
      </c>
    </row>
    <row r="13" spans="1:7" ht="12.75">
      <c r="A13" s="17">
        <v>13</v>
      </c>
      <c r="B13" s="18">
        <v>39322</v>
      </c>
      <c r="C13" s="17"/>
      <c r="D13" s="22" t="s">
        <v>54</v>
      </c>
      <c r="E13" s="17" t="s">
        <v>36</v>
      </c>
      <c r="F13" s="25"/>
      <c r="G13" s="17">
        <f t="shared" si="1"/>
        <v>0</v>
      </c>
    </row>
    <row r="14" spans="1:7" ht="12.75">
      <c r="A14" s="17">
        <v>14</v>
      </c>
      <c r="B14" s="18">
        <v>39323</v>
      </c>
      <c r="C14" s="17" t="str">
        <f aca="true" t="shared" si="2" ref="C14:C22">D13</f>
        <v>р.Кура</v>
      </c>
      <c r="D14" s="22" t="s">
        <v>56</v>
      </c>
      <c r="E14" s="17" t="s">
        <v>55</v>
      </c>
      <c r="F14" s="25">
        <v>765.28</v>
      </c>
      <c r="G14" s="17"/>
    </row>
    <row r="15" spans="1:7" ht="12.75">
      <c r="A15" s="17">
        <v>15</v>
      </c>
      <c r="B15" s="18">
        <v>39324</v>
      </c>
      <c r="C15" s="17" t="str">
        <f t="shared" si="2"/>
        <v>кафе, Грузия</v>
      </c>
      <c r="D15" s="22"/>
      <c r="E15" s="17" t="s">
        <v>36</v>
      </c>
      <c r="F15" s="25"/>
      <c r="G15" s="17"/>
    </row>
    <row r="16" spans="1:7" ht="12.75">
      <c r="A16" s="17">
        <v>16</v>
      </c>
      <c r="B16" s="18">
        <v>39325</v>
      </c>
      <c r="C16" s="17">
        <f t="shared" si="2"/>
        <v>0</v>
      </c>
      <c r="D16" s="22"/>
      <c r="E16" s="17" t="s">
        <v>36</v>
      </c>
      <c r="F16" s="25"/>
      <c r="G16" s="17"/>
    </row>
    <row r="17" spans="1:7" ht="12.75">
      <c r="A17" s="17">
        <v>17</v>
      </c>
      <c r="B17" s="18">
        <v>39326</v>
      </c>
      <c r="C17" s="17">
        <f t="shared" si="2"/>
        <v>0</v>
      </c>
      <c r="D17" s="22" t="s">
        <v>83</v>
      </c>
      <c r="E17" s="17" t="s">
        <v>36</v>
      </c>
      <c r="F17" s="25"/>
      <c r="G17" s="17"/>
    </row>
    <row r="18" spans="1:7" ht="12.75">
      <c r="A18" s="17">
        <v>18</v>
      </c>
      <c r="B18" s="18">
        <v>39327</v>
      </c>
      <c r="C18" s="17" t="str">
        <f t="shared" si="2"/>
        <v>п-ов Шоржа</v>
      </c>
      <c r="D18" s="22" t="s">
        <v>84</v>
      </c>
      <c r="E18" s="17"/>
      <c r="F18" s="22">
        <v>1149</v>
      </c>
      <c r="G18" s="17"/>
    </row>
    <row r="19" spans="1:8" ht="12.75">
      <c r="A19" s="17">
        <v>19</v>
      </c>
      <c r="B19" s="18">
        <v>39328</v>
      </c>
      <c r="C19" s="17" t="str">
        <f t="shared" si="2"/>
        <v>Севан, юг</v>
      </c>
      <c r="D19" s="22" t="s">
        <v>57</v>
      </c>
      <c r="E19" s="17"/>
      <c r="F19" s="22">
        <v>1192.7</v>
      </c>
      <c r="G19" s="29">
        <f>F19-F18</f>
        <v>43.700000000000045</v>
      </c>
      <c r="H19" s="22">
        <v>1215.7</v>
      </c>
    </row>
    <row r="20" spans="1:7" ht="12.75">
      <c r="A20" s="17">
        <v>20</v>
      </c>
      <c r="B20" s="18">
        <v>39329</v>
      </c>
      <c r="C20" s="17" t="str">
        <f t="shared" si="2"/>
        <v>в-н Спитакасар</v>
      </c>
      <c r="D20" s="22" t="s">
        <v>40</v>
      </c>
      <c r="E20" s="17" t="s">
        <v>43</v>
      </c>
      <c r="F20" s="25">
        <v>1305</v>
      </c>
      <c r="G20" s="29">
        <f>F20-F19</f>
        <v>112.29999999999995</v>
      </c>
    </row>
    <row r="21" spans="1:7" ht="12.75">
      <c r="A21" s="17">
        <v>21</v>
      </c>
      <c r="B21" s="18">
        <v>39330</v>
      </c>
      <c r="C21" s="17" t="str">
        <f t="shared" si="2"/>
        <v>Ереван</v>
      </c>
      <c r="D21" s="22" t="s">
        <v>41</v>
      </c>
      <c r="E21" s="17"/>
      <c r="F21" s="25"/>
      <c r="G21" s="17"/>
    </row>
    <row r="22" spans="1:7" ht="12.75">
      <c r="A22" s="17">
        <v>22</v>
      </c>
      <c r="B22" s="18">
        <v>39331</v>
      </c>
      <c r="C22" s="17" t="str">
        <f t="shared" si="2"/>
        <v>а/п Курумоч</v>
      </c>
      <c r="D22" s="22" t="s">
        <v>29</v>
      </c>
      <c r="E22" s="17" t="s">
        <v>42</v>
      </c>
      <c r="F22" s="25">
        <v>1347.9</v>
      </c>
      <c r="G22" s="17"/>
    </row>
    <row r="24" ht="12.75">
      <c r="A24" t="s">
        <v>46</v>
      </c>
    </row>
    <row r="26" spans="1:6" ht="12.75">
      <c r="A26" s="19"/>
      <c r="B26" s="19" t="s">
        <v>48</v>
      </c>
      <c r="C26" s="19" t="s">
        <v>50</v>
      </c>
      <c r="D26" s="19" t="s">
        <v>52</v>
      </c>
      <c r="E26" s="19"/>
      <c r="F26" s="10"/>
    </row>
    <row r="27" spans="1:6" ht="97.5" customHeight="1">
      <c r="A27" s="30" t="s">
        <v>47</v>
      </c>
      <c r="B27" s="19" t="s">
        <v>49</v>
      </c>
      <c r="C27" s="19" t="s">
        <v>51</v>
      </c>
      <c r="D27" s="19" t="s">
        <v>53</v>
      </c>
      <c r="E27" s="19"/>
      <c r="F27" s="10"/>
    </row>
    <row r="28" spans="1:6" ht="12.75">
      <c r="A28" s="10"/>
      <c r="B28" s="10"/>
      <c r="C28" s="10"/>
      <c r="D28" s="10"/>
      <c r="E28" s="10"/>
      <c r="F28" s="10"/>
    </row>
    <row r="29" spans="1:6" ht="12.75">
      <c r="A29" s="10"/>
      <c r="B29" s="10"/>
      <c r="C29" s="10"/>
      <c r="D29" s="10"/>
      <c r="E29" s="10"/>
      <c r="F29" s="1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4.75390625" style="0" customWidth="1"/>
    <col min="3" max="3" width="12.625" style="0" customWidth="1"/>
  </cols>
  <sheetData>
    <row r="1" ht="15.75">
      <c r="A1" s="2" t="s">
        <v>82</v>
      </c>
    </row>
    <row r="2" spans="1:3" ht="12.75">
      <c r="A2" s="17" t="s">
        <v>81</v>
      </c>
      <c r="B2" s="17" t="s">
        <v>69</v>
      </c>
      <c r="C2" s="17" t="s">
        <v>80</v>
      </c>
    </row>
    <row r="3" spans="1:3" ht="15">
      <c r="A3" s="26" t="s">
        <v>58</v>
      </c>
      <c r="B3" s="17">
        <v>270</v>
      </c>
      <c r="C3" s="17" t="s">
        <v>60</v>
      </c>
    </row>
    <row r="4" spans="1:3" ht="15">
      <c r="A4" s="26" t="s">
        <v>59</v>
      </c>
      <c r="B4" s="17">
        <v>250</v>
      </c>
      <c r="C4" s="17" t="s">
        <v>60</v>
      </c>
    </row>
    <row r="5" spans="1:3" ht="15">
      <c r="A5" s="26" t="s">
        <v>61</v>
      </c>
      <c r="B5" s="17">
        <v>1170</v>
      </c>
      <c r="C5" s="17" t="s">
        <v>63</v>
      </c>
    </row>
    <row r="6" spans="1:3" ht="15">
      <c r="A6" s="26" t="s">
        <v>62</v>
      </c>
      <c r="B6" s="17">
        <v>870</v>
      </c>
      <c r="C6" s="17" t="s">
        <v>63</v>
      </c>
    </row>
    <row r="7" spans="1:3" ht="15" customHeight="1">
      <c r="A7" s="31" t="s">
        <v>85</v>
      </c>
      <c r="B7" s="17">
        <v>1800</v>
      </c>
      <c r="C7" s="17" t="s">
        <v>86</v>
      </c>
    </row>
    <row r="8" spans="1:3" ht="15" customHeight="1">
      <c r="A8" s="17" t="s">
        <v>91</v>
      </c>
      <c r="B8" s="17">
        <v>600</v>
      </c>
      <c r="C8" s="17" t="s">
        <v>73</v>
      </c>
    </row>
    <row r="9" spans="1:3" ht="15" customHeight="1">
      <c r="A9" s="17" t="s">
        <v>91</v>
      </c>
      <c r="B9" s="17">
        <v>140</v>
      </c>
      <c r="C9" s="17" t="s">
        <v>92</v>
      </c>
    </row>
    <row r="10" spans="1:3" ht="15">
      <c r="A10" s="26" t="s">
        <v>93</v>
      </c>
      <c r="B10" s="17">
        <v>350</v>
      </c>
      <c r="C10" s="17" t="s">
        <v>63</v>
      </c>
    </row>
    <row r="11" spans="1:3" ht="15">
      <c r="A11" s="26" t="s">
        <v>66</v>
      </c>
      <c r="B11" s="17">
        <v>550</v>
      </c>
      <c r="C11" s="17" t="s">
        <v>63</v>
      </c>
    </row>
    <row r="12" spans="1:3" ht="21" customHeight="1">
      <c r="A12" s="26" t="s">
        <v>94</v>
      </c>
      <c r="B12" s="17">
        <v>180</v>
      </c>
      <c r="C12" s="17" t="s">
        <v>95</v>
      </c>
    </row>
    <row r="13" spans="1:3" ht="15">
      <c r="A13" s="26" t="s">
        <v>67</v>
      </c>
      <c r="B13" s="17">
        <v>120</v>
      </c>
      <c r="C13" s="17"/>
    </row>
    <row r="14" spans="1:3" ht="15">
      <c r="A14" s="26" t="s">
        <v>68</v>
      </c>
      <c r="B14" s="17">
        <v>300</v>
      </c>
      <c r="C14" s="17"/>
    </row>
    <row r="15" spans="1:3" ht="15">
      <c r="A15" s="32" t="s">
        <v>64</v>
      </c>
      <c r="B15" s="22">
        <v>1200</v>
      </c>
      <c r="C15" s="17"/>
    </row>
    <row r="16" spans="1:3" ht="15">
      <c r="A16" s="32" t="s">
        <v>65</v>
      </c>
      <c r="B16" s="22">
        <v>7300</v>
      </c>
      <c r="C16" s="17"/>
    </row>
    <row r="18" spans="1:2" ht="15.75">
      <c r="A18" s="27" t="s">
        <v>70</v>
      </c>
      <c r="B18" s="28">
        <f>SUM(B3:B17)</f>
        <v>15100</v>
      </c>
    </row>
    <row r="20" ht="12.75">
      <c r="A20" t="s">
        <v>79</v>
      </c>
    </row>
    <row r="22" ht="12.75">
      <c r="A22" s="28" t="s">
        <v>87</v>
      </c>
    </row>
    <row r="23" spans="1:3" ht="12.75">
      <c r="A23" t="s">
        <v>71</v>
      </c>
      <c r="B23">
        <v>3600</v>
      </c>
      <c r="C23" t="s">
        <v>73</v>
      </c>
    </row>
    <row r="24" spans="1:3" ht="12.75">
      <c r="A24" t="s">
        <v>72</v>
      </c>
      <c r="B24">
        <v>1745</v>
      </c>
      <c r="C24" t="s">
        <v>73</v>
      </c>
    </row>
    <row r="25" spans="1:3" ht="12.75">
      <c r="A25" t="s">
        <v>74</v>
      </c>
      <c r="B25">
        <v>770</v>
      </c>
      <c r="C25" t="s">
        <v>73</v>
      </c>
    </row>
    <row r="26" spans="1:3" ht="12.75">
      <c r="A26" t="s">
        <v>75</v>
      </c>
      <c r="B26">
        <v>1200</v>
      </c>
      <c r="C26" t="s">
        <v>76</v>
      </c>
    </row>
    <row r="27" spans="1:3" ht="12.75">
      <c r="A27" t="s">
        <v>77</v>
      </c>
      <c r="B27">
        <v>1800</v>
      </c>
      <c r="C27" t="s">
        <v>76</v>
      </c>
    </row>
    <row r="28" spans="1:3" ht="12.75">
      <c r="A28" t="s">
        <v>78</v>
      </c>
      <c r="B28">
        <v>1800</v>
      </c>
      <c r="C28" t="s">
        <v>76</v>
      </c>
    </row>
    <row r="43" ht="12.75">
      <c r="D43">
        <f>55/91</f>
        <v>0.6043956043956044</v>
      </c>
    </row>
    <row r="44" ht="12.75">
      <c r="D44">
        <f>3/4</f>
        <v>0.75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Юго-Запад ТНП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Бондарь С.И.</dc:creator>
  <cp:keywords/>
  <dc:description/>
  <cp:lastModifiedBy>П.Щёголев</cp:lastModifiedBy>
  <cp:lastPrinted>2007-10-10T07:51:14Z</cp:lastPrinted>
  <dcterms:created xsi:type="dcterms:W3CDTF">2007-07-01T16:47:11Z</dcterms:created>
  <dcterms:modified xsi:type="dcterms:W3CDTF">2007-10-12T13:23:54Z</dcterms:modified>
  <cp:category/>
  <cp:version/>
  <cp:contentType/>
  <cp:contentStatus/>
</cp:coreProperties>
</file>